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<sst xmlns="http://schemas.openxmlformats.org/spreadsheetml/2006/main" count="71" uniqueCount="53">
  <si>
    <t>Annual Energy Cost Savings Worksheet</t>
  </si>
  <si>
    <t xml:space="preserve">Use this 3-part calculation to determine annual energy cost savings resulting from an upgrade of one lamp or system type throughout </t>
  </si>
  <si>
    <t xml:space="preserve">a facility. This annual cost savings figure may be compared with the cost of the upgrade to determine simple payback and return on </t>
  </si>
  <si>
    <t>investment (ROI). NOTE: For fluorescent systems, substitute "lamp" with "system" or "fixture" so that ballast watts are included</t>
  </si>
  <si>
    <t>Simply fill in the shaded cells.</t>
  </si>
  <si>
    <t>Original</t>
  </si>
  <si>
    <t>Replacement</t>
  </si>
  <si>
    <t>Watts Saved</t>
  </si>
  <si>
    <t># of Lamps</t>
  </si>
  <si>
    <t>Total Watts</t>
  </si>
  <si>
    <t>Total Kilowatts</t>
  </si>
  <si>
    <t>Lamp Wattage</t>
  </si>
  <si>
    <t>per Lamp</t>
  </si>
  <si>
    <t>to Replace</t>
  </si>
  <si>
    <t>Saved</t>
  </si>
  <si>
    <t xml:space="preserve">W   </t>
  </si>
  <si>
    <t>-</t>
  </si>
  <si>
    <t xml:space="preserve">W </t>
  </si>
  <si>
    <t>=</t>
  </si>
  <si>
    <t>X</t>
  </si>
  <si>
    <t xml:space="preserve">lamps </t>
  </si>
  <si>
    <t>/1000  =</t>
  </si>
  <si>
    <t>kW</t>
  </si>
  <si>
    <t>2. Compute the total energy (kilowatt hours, kWh) saved annually by performing this upgrade</t>
  </si>
  <si>
    <t>Total  Kilowatts</t>
  </si>
  <si>
    <t>Hours of Use</t>
  </si>
  <si>
    <t>Days of Use</t>
  </si>
  <si>
    <t>Weeks of Use</t>
  </si>
  <si>
    <t>Total kWh</t>
  </si>
  <si>
    <t>per Day</t>
  </si>
  <si>
    <t>per Week</t>
  </si>
  <si>
    <t>per Year</t>
  </si>
  <si>
    <t>Saved per Year</t>
  </si>
  <si>
    <t xml:space="preserve">hrs/day </t>
  </si>
  <si>
    <t>kWh/yr</t>
  </si>
  <si>
    <t>3. Compute the total energy cost savings per year</t>
  </si>
  <si>
    <t>Your Energy Cost</t>
  </si>
  <si>
    <t>Total Energy Cost</t>
  </si>
  <si>
    <t>per kWh (typically $0.10)</t>
  </si>
  <si>
    <t>Savings per Year</t>
  </si>
  <si>
    <t>$</t>
  </si>
  <si>
    <t>Simple Payback</t>
  </si>
  <si>
    <t>Initial Cost of Lighting Upgrade</t>
  </si>
  <si>
    <t>years</t>
  </si>
  <si>
    <t>Total Energy Cost Savings per Year</t>
  </si>
  <si>
    <t xml:space="preserve">Return on Investment </t>
  </si>
  <si>
    <t>%</t>
  </si>
  <si>
    <t xml:space="preserve">(ROI)      </t>
  </si>
  <si>
    <t xml:space="preserve">Simple Payback </t>
  </si>
  <si>
    <t>1. Compute the total power (kilowatts, kW) saved by upgrading older lamps to energy saving LED replacements</t>
  </si>
  <si>
    <r>
      <t xml:space="preserve">days/wk        </t>
    </r>
    <r>
      <rPr>
        <b/>
        <sz val="14"/>
        <rFont val="Arial"/>
        <family val="0"/>
      </rPr>
      <t>X</t>
    </r>
  </si>
  <si>
    <r>
      <t xml:space="preserve">wks/yr  </t>
    </r>
    <r>
      <rPr>
        <b/>
        <sz val="14"/>
        <rFont val="Arial"/>
        <family val="0"/>
      </rPr>
      <t>=</t>
    </r>
    <r>
      <rPr>
        <sz val="14"/>
        <rFont val="Arial"/>
        <family val="0"/>
      </rPr>
      <t xml:space="preserve">    </t>
    </r>
  </si>
  <si>
    <r>
      <t xml:space="preserve">kWh/yr       </t>
    </r>
    <r>
      <rPr>
        <b/>
        <sz val="14"/>
        <rFont val="Arial"/>
        <family val="0"/>
      </rPr>
      <t>X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</si>
</sst>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3" fontId="3" fillId="34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 quotePrefix="1">
      <alignment horizontal="center"/>
    </xf>
    <xf numFmtId="0" fontId="3" fillId="33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 applyProtection="1">
      <alignment/>
      <protection/>
    </xf>
    <xf numFmtId="0" fontId="3" fillId="34" borderId="0" xfId="0" applyFont="1" applyFill="1" applyAlignment="1">
      <alignment/>
    </xf>
    <xf numFmtId="0" fontId="4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S50"/>
  <sheetViews>
    <sheetView tabSelected="1" zoomScalePageLayoutView="0" workbookViewId="0" topLeftCell="A10">
      <selection activeCell="H20" sqref="H20"/>
    </sheetView>
  </sheetViews>
  <sheetFormatPr defaultColWidth="8.88671875" defaultRowHeight="15"/>
  <cols>
    <col min="1" max="1" width="12.3359375" style="1" customWidth="1"/>
    <col min="2" max="2" width="3.77734375" style="1" customWidth="1"/>
    <col min="3" max="3" width="2.77734375" style="1" customWidth="1"/>
    <col min="4" max="4" width="12.3359375" style="1" customWidth="1"/>
    <col min="5" max="5" width="3.3359375" style="1" customWidth="1"/>
    <col min="6" max="6" width="4.77734375" style="1" customWidth="1"/>
    <col min="7" max="7" width="2.3359375" style="1" customWidth="1"/>
    <col min="8" max="8" width="10.77734375" style="1" customWidth="1"/>
    <col min="9" max="9" width="3.3359375" style="1" customWidth="1"/>
    <col min="10" max="10" width="3.77734375" style="1" customWidth="1"/>
    <col min="11" max="11" width="9.77734375" style="1" customWidth="1"/>
    <col min="12" max="12" width="10.6640625" style="1" customWidth="1"/>
    <col min="13" max="13" width="2.21484375" style="1" customWidth="1"/>
    <col min="14" max="14" width="9.77734375" style="1" customWidth="1"/>
    <col min="15" max="15" width="3.10546875" style="1" customWidth="1"/>
    <col min="16" max="17" width="8.88671875" style="1" customWidth="1"/>
    <col min="18" max="18" width="4.21484375" style="1" customWidth="1"/>
    <col min="19" max="19" width="23.10546875" style="1" customWidth="1"/>
    <col min="20" max="16384" width="8.88671875" style="1" customWidth="1"/>
  </cols>
  <sheetData>
    <row r="9" spans="1:19" ht="18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/>
      <c r="M11" s="2"/>
      <c r="N11" s="2"/>
      <c r="O11" s="2"/>
      <c r="P11" s="2"/>
      <c r="Q11" s="2"/>
      <c r="R11" s="2"/>
      <c r="S11" s="2"/>
    </row>
    <row r="12" spans="1:19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>
      <c r="A14" s="22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>
      <c r="A16" s="2" t="s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>
      <c r="A17" s="2" t="s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>
      <c r="A18" s="2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>
      <c r="A19" s="21" t="s">
        <v>4</v>
      </c>
      <c r="B19" s="21"/>
      <c r="C19" s="21"/>
      <c r="D19" s="2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>
      <c r="A21" s="4" t="s">
        <v>49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>
      <c r="A23" s="2" t="s">
        <v>5</v>
      </c>
      <c r="B23" s="2"/>
      <c r="C23" s="2"/>
      <c r="D23" s="2" t="s">
        <v>6</v>
      </c>
      <c r="E23" s="2"/>
      <c r="F23" s="2"/>
      <c r="G23" s="2"/>
      <c r="H23" s="2" t="s">
        <v>7</v>
      </c>
      <c r="I23" s="2"/>
      <c r="J23" s="2"/>
      <c r="K23" s="2" t="s">
        <v>8</v>
      </c>
      <c r="L23" s="2"/>
      <c r="M23" s="2"/>
      <c r="N23" s="2" t="s">
        <v>9</v>
      </c>
      <c r="O23" s="2"/>
      <c r="P23" s="2"/>
      <c r="Q23" s="2" t="s">
        <v>10</v>
      </c>
      <c r="R23" s="2"/>
      <c r="S23" s="2"/>
    </row>
    <row r="24" spans="1:19" ht="18">
      <c r="A24" s="2" t="s">
        <v>11</v>
      </c>
      <c r="B24" s="2"/>
      <c r="C24" s="2"/>
      <c r="D24" s="2" t="s">
        <v>11</v>
      </c>
      <c r="E24" s="2"/>
      <c r="F24" s="2"/>
      <c r="G24" s="2"/>
      <c r="H24" s="2" t="s">
        <v>12</v>
      </c>
      <c r="I24" s="2"/>
      <c r="J24" s="2"/>
      <c r="K24" s="2" t="s">
        <v>13</v>
      </c>
      <c r="L24" s="2"/>
      <c r="M24" s="2"/>
      <c r="N24" s="2" t="s">
        <v>14</v>
      </c>
      <c r="O24" s="2"/>
      <c r="P24" s="2"/>
      <c r="Q24" s="2" t="s">
        <v>14</v>
      </c>
      <c r="R24" s="2"/>
      <c r="S24" s="2"/>
    </row>
    <row r="25" spans="1:19" ht="18.75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.75" thickBot="1">
      <c r="A26" s="5">
        <v>300</v>
      </c>
      <c r="B26" s="2" t="s">
        <v>15</v>
      </c>
      <c r="C26" s="6" t="s">
        <v>16</v>
      </c>
      <c r="D26" s="7">
        <v>30</v>
      </c>
      <c r="E26" s="2" t="s">
        <v>17</v>
      </c>
      <c r="F26" s="3" t="s">
        <v>18</v>
      </c>
      <c r="G26" s="2"/>
      <c r="H26" s="8">
        <f>SUM(A26-D26)</f>
        <v>270</v>
      </c>
      <c r="I26" s="9" t="s">
        <v>17</v>
      </c>
      <c r="J26" s="3" t="s">
        <v>19</v>
      </c>
      <c r="K26" s="7">
        <v>1</v>
      </c>
      <c r="L26" s="10" t="s">
        <v>20</v>
      </c>
      <c r="M26" s="4" t="s">
        <v>18</v>
      </c>
      <c r="N26" s="8">
        <f>SUM(H26*K26)</f>
        <v>270</v>
      </c>
      <c r="O26" s="9" t="s">
        <v>17</v>
      </c>
      <c r="P26" s="11" t="s">
        <v>21</v>
      </c>
      <c r="Q26" s="8">
        <f>SUM(N26/1000)</f>
        <v>0.27</v>
      </c>
      <c r="R26" s="9" t="s">
        <v>22</v>
      </c>
      <c r="S26" s="2"/>
    </row>
    <row r="27" spans="1:19" ht="1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>
      <c r="A29" s="4" t="s">
        <v>23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>
      <c r="A32" s="2" t="s">
        <v>24</v>
      </c>
      <c r="B32" s="2"/>
      <c r="C32" s="2"/>
      <c r="D32" s="2" t="s">
        <v>25</v>
      </c>
      <c r="E32" s="2"/>
      <c r="F32" s="2"/>
      <c r="G32" s="2"/>
      <c r="H32" s="2" t="s">
        <v>26</v>
      </c>
      <c r="I32" s="2"/>
      <c r="J32" s="2"/>
      <c r="K32" s="2"/>
      <c r="L32" s="2" t="s">
        <v>27</v>
      </c>
      <c r="M32" s="2"/>
      <c r="N32" s="2"/>
      <c r="O32" s="2"/>
      <c r="P32" s="2" t="s">
        <v>28</v>
      </c>
      <c r="Q32" s="2"/>
      <c r="R32" s="2"/>
      <c r="S32" s="2"/>
    </row>
    <row r="33" spans="1:19" ht="18">
      <c r="A33" s="2" t="s">
        <v>14</v>
      </c>
      <c r="B33" s="2"/>
      <c r="C33" s="2"/>
      <c r="D33" s="2" t="s">
        <v>29</v>
      </c>
      <c r="E33" s="2"/>
      <c r="F33" s="2"/>
      <c r="G33" s="2"/>
      <c r="H33" s="2" t="s">
        <v>30</v>
      </c>
      <c r="I33" s="2"/>
      <c r="J33" s="2"/>
      <c r="K33" s="2"/>
      <c r="L33" s="2" t="s">
        <v>31</v>
      </c>
      <c r="M33" s="2"/>
      <c r="N33" s="2"/>
      <c r="O33" s="2"/>
      <c r="P33" s="2" t="s">
        <v>32</v>
      </c>
      <c r="Q33" s="2"/>
      <c r="R33" s="2"/>
      <c r="S33" s="2"/>
    </row>
    <row r="34" spans="1:19" ht="18.7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8.75" thickBot="1">
      <c r="A35" s="12">
        <f>SUM(Q26)</f>
        <v>0.27</v>
      </c>
      <c r="B35" s="2" t="s">
        <v>22</v>
      </c>
      <c r="C35" s="4" t="s">
        <v>19</v>
      </c>
      <c r="D35" s="13">
        <v>12</v>
      </c>
      <c r="E35" s="2" t="s">
        <v>33</v>
      </c>
      <c r="F35" s="2"/>
      <c r="G35" s="4" t="s">
        <v>19</v>
      </c>
      <c r="H35" s="13">
        <v>7</v>
      </c>
      <c r="I35" s="2" t="s">
        <v>50</v>
      </c>
      <c r="J35" s="2"/>
      <c r="K35" s="2"/>
      <c r="L35" s="13">
        <v>52</v>
      </c>
      <c r="M35" s="2"/>
      <c r="N35" s="6" t="s">
        <v>51</v>
      </c>
      <c r="O35" s="2"/>
      <c r="P35" s="8">
        <f>SUM(A35*D35*H35*L35)</f>
        <v>1179.36</v>
      </c>
      <c r="Q35" s="14" t="s">
        <v>34</v>
      </c>
      <c r="R35" s="2"/>
      <c r="S35" s="2"/>
    </row>
    <row r="36" spans="1:19" ht="1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8">
      <c r="A37" s="4" t="s">
        <v>35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8">
      <c r="A39" s="2" t="s">
        <v>28</v>
      </c>
      <c r="B39" s="2"/>
      <c r="C39" s="2"/>
      <c r="D39" s="2"/>
      <c r="E39" s="2"/>
      <c r="F39" s="2" t="s">
        <v>36</v>
      </c>
      <c r="G39" s="2"/>
      <c r="H39" s="2"/>
      <c r="I39" s="2"/>
      <c r="J39" s="2"/>
      <c r="K39" s="2"/>
      <c r="L39" s="2" t="s">
        <v>37</v>
      </c>
      <c r="M39" s="2"/>
      <c r="N39" s="2"/>
      <c r="O39" s="2"/>
      <c r="P39" s="2"/>
      <c r="Q39" s="2"/>
      <c r="R39" s="2"/>
      <c r="S39" s="2"/>
    </row>
    <row r="40" spans="1:19" ht="18">
      <c r="A40" s="2" t="s">
        <v>32</v>
      </c>
      <c r="B40" s="2"/>
      <c r="C40" s="2"/>
      <c r="D40" s="2"/>
      <c r="E40" s="2"/>
      <c r="F40" s="2" t="s">
        <v>38</v>
      </c>
      <c r="G40" s="2"/>
      <c r="H40" s="2"/>
      <c r="I40" s="2"/>
      <c r="J40" s="2"/>
      <c r="K40" s="2"/>
      <c r="L40" s="2" t="s">
        <v>39</v>
      </c>
      <c r="M40" s="2"/>
      <c r="N40" s="2"/>
      <c r="O40" s="2"/>
      <c r="P40" s="2"/>
      <c r="Q40" s="2"/>
      <c r="R40" s="2"/>
      <c r="S40" s="2"/>
    </row>
    <row r="41" spans="1:19" ht="18.7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8.75" thickBot="1">
      <c r="A42" s="15">
        <f>SUM(P35)</f>
        <v>1179.36</v>
      </c>
      <c r="B42" s="2" t="s">
        <v>52</v>
      </c>
      <c r="C42" s="2"/>
      <c r="D42" s="2"/>
      <c r="E42" s="2"/>
      <c r="F42" s="4" t="s">
        <v>40</v>
      </c>
      <c r="G42" s="2"/>
      <c r="H42" s="13">
        <v>0.125</v>
      </c>
      <c r="I42" s="16"/>
      <c r="J42" s="2"/>
      <c r="K42" s="4" t="s">
        <v>18</v>
      </c>
      <c r="L42" s="8">
        <f>SUM(A42*H42)</f>
        <v>147.42</v>
      </c>
      <c r="M42" s="9"/>
      <c r="N42" s="2"/>
      <c r="O42" s="2"/>
      <c r="P42" s="2"/>
      <c r="Q42" s="2"/>
      <c r="R42" s="2"/>
      <c r="S42" s="2"/>
    </row>
    <row r="43" spans="1:19" ht="1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8.75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8.75" thickBot="1">
      <c r="A45" s="4" t="s">
        <v>41</v>
      </c>
      <c r="B45" s="2"/>
      <c r="C45" s="2"/>
      <c r="D45" s="2"/>
      <c r="E45" s="4" t="s">
        <v>18</v>
      </c>
      <c r="F45" s="2"/>
      <c r="G45" s="2"/>
      <c r="H45" s="17" t="s">
        <v>42</v>
      </c>
      <c r="I45" s="15"/>
      <c r="J45" s="15"/>
      <c r="K45" s="15"/>
      <c r="L45" s="15"/>
      <c r="M45" s="4" t="s">
        <v>18</v>
      </c>
      <c r="N45" s="13">
        <v>200</v>
      </c>
      <c r="O45" s="4" t="s">
        <v>18</v>
      </c>
      <c r="P45" s="8">
        <f>SUM(N45/N46)</f>
        <v>1.3566680233346902</v>
      </c>
      <c r="Q45" s="18" t="s">
        <v>43</v>
      </c>
      <c r="R45" s="16"/>
      <c r="S45" s="2"/>
    </row>
    <row r="46" spans="1:19" ht="18">
      <c r="A46" s="2"/>
      <c r="B46" s="2"/>
      <c r="C46" s="2"/>
      <c r="D46" s="2"/>
      <c r="E46" s="2"/>
      <c r="F46" s="2"/>
      <c r="G46" s="2"/>
      <c r="H46" s="19" t="s">
        <v>44</v>
      </c>
      <c r="I46" s="2"/>
      <c r="J46" s="2"/>
      <c r="K46" s="2"/>
      <c r="L46" s="2"/>
      <c r="M46" s="2"/>
      <c r="N46" s="20">
        <f>SUM(L42)</f>
        <v>147.42</v>
      </c>
      <c r="O46" s="2"/>
      <c r="P46" s="2"/>
      <c r="Q46" s="2"/>
      <c r="R46" s="2"/>
      <c r="S46" s="2"/>
    </row>
    <row r="47" spans="1:19" ht="1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8.75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8.75" thickBot="1">
      <c r="A49" s="4" t="s">
        <v>45</v>
      </c>
      <c r="B49" s="2"/>
      <c r="C49" s="2"/>
      <c r="D49" s="2"/>
      <c r="E49" s="4" t="s">
        <v>18</v>
      </c>
      <c r="F49" s="2"/>
      <c r="G49" s="2"/>
      <c r="H49" s="17">
        <v>100</v>
      </c>
      <c r="I49" s="15"/>
      <c r="J49" s="3" t="s">
        <v>18</v>
      </c>
      <c r="K49" s="2"/>
      <c r="L49" s="17">
        <v>100</v>
      </c>
      <c r="M49" s="2"/>
      <c r="N49" s="2"/>
      <c r="O49" s="4" t="s">
        <v>18</v>
      </c>
      <c r="P49" s="8">
        <f>L49/L50</f>
        <v>73.71</v>
      </c>
      <c r="Q49" s="18" t="s">
        <v>46</v>
      </c>
      <c r="R49" s="2"/>
      <c r="S49" s="2"/>
    </row>
    <row r="50" spans="1:19" ht="18">
      <c r="A50" s="4" t="s">
        <v>47</v>
      </c>
      <c r="B50" s="2"/>
      <c r="C50" s="2"/>
      <c r="D50" s="2"/>
      <c r="E50" s="2"/>
      <c r="F50" s="2"/>
      <c r="G50" s="2"/>
      <c r="H50" s="4" t="s">
        <v>48</v>
      </c>
      <c r="I50" s="2"/>
      <c r="J50" s="2"/>
      <c r="K50" s="2"/>
      <c r="L50" s="2">
        <f>SUM(P45)</f>
        <v>1.3566680233346902</v>
      </c>
      <c r="M50" s="2"/>
      <c r="N50" s="2"/>
      <c r="O50" s="2"/>
      <c r="P50" s="2"/>
      <c r="Q50" s="2"/>
      <c r="R50" s="2"/>
      <c r="S50" s="2"/>
    </row>
  </sheetData>
  <sheetProtection/>
  <mergeCells count="1">
    <mergeCell ref="A14:S14"/>
  </mergeCells>
  <printOptions/>
  <pageMargins left="0.75" right="0.75" top="1" bottom="1" header="0.5" footer="0.5"/>
  <pageSetup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Aamsco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C</dc:creator>
  <cp:keywords/>
  <dc:description/>
  <cp:lastModifiedBy>m mason</cp:lastModifiedBy>
  <cp:lastPrinted>2013-04-19T13:20:02Z</cp:lastPrinted>
  <dcterms:created xsi:type="dcterms:W3CDTF">2012-10-12T12:30:53Z</dcterms:created>
  <dcterms:modified xsi:type="dcterms:W3CDTF">2014-03-10T17:00:02Z</dcterms:modified>
  <cp:category/>
  <cp:version/>
  <cp:contentType/>
  <cp:contentStatus/>
</cp:coreProperties>
</file>